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tz_ka\Desktop\"/>
    </mc:Choice>
  </mc:AlternateContent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B27" i="4" l="1"/>
  <c r="D19" i="4"/>
  <c r="D18" i="4"/>
  <c r="D23" i="4" s="1"/>
  <c r="C19" i="4"/>
  <c r="D12" i="4"/>
  <c r="D14" i="4" s="1"/>
  <c r="D4" i="4"/>
  <c r="D7" i="4" s="1"/>
  <c r="C46" i="3"/>
  <c r="C48" i="3" s="1"/>
  <c r="C44" i="3"/>
  <c r="C43" i="3"/>
  <c r="F44" i="3"/>
  <c r="F43" i="3"/>
  <c r="F46" i="3" s="1"/>
  <c r="B44" i="3"/>
  <c r="B43" i="3"/>
  <c r="B46" i="3" s="1"/>
  <c r="D16" i="4" l="1"/>
  <c r="D25" i="4" s="1"/>
  <c r="D27" i="4" s="1"/>
  <c r="F48" i="3"/>
</calcChain>
</file>

<file path=xl/sharedStrings.xml><?xml version="1.0" encoding="utf-8"?>
<sst xmlns="http://schemas.openxmlformats.org/spreadsheetml/2006/main" count="347" uniqueCount="157">
  <si>
    <t>President</t>
  </si>
  <si>
    <t>Recording Secretary</t>
  </si>
  <si>
    <t>Financial Secretary</t>
  </si>
  <si>
    <t>Treasurer</t>
  </si>
  <si>
    <t>Trustee (3)</t>
  </si>
  <si>
    <t>Inner Guard</t>
  </si>
  <si>
    <t>Outer Guard</t>
  </si>
  <si>
    <t>Todd Kegley</t>
  </si>
  <si>
    <t>Kim Rutkowski</t>
  </si>
  <si>
    <t>Matt Stefaniak</t>
  </si>
  <si>
    <t>Paul Bata</t>
  </si>
  <si>
    <t>Chris Loomis</t>
  </si>
  <si>
    <t>JAC</t>
  </si>
  <si>
    <t>CRAN</t>
  </si>
  <si>
    <t>GALV</t>
  </si>
  <si>
    <t>FPS</t>
  </si>
  <si>
    <t>Grievance Committee</t>
  </si>
  <si>
    <t>Dispute Chairman</t>
  </si>
  <si>
    <t>CDCM operations</t>
  </si>
  <si>
    <t>CAPL operations</t>
  </si>
  <si>
    <t>Roll Shop operations</t>
  </si>
  <si>
    <t>Electrical</t>
  </si>
  <si>
    <t>Mechanical</t>
  </si>
  <si>
    <t>CGL operations</t>
  </si>
  <si>
    <t>EGL operations</t>
  </si>
  <si>
    <t>Officers</t>
  </si>
  <si>
    <t>9231-01</t>
  </si>
  <si>
    <t>Jim Alvis</t>
  </si>
  <si>
    <t>Libbi Urban</t>
  </si>
  <si>
    <t>John Principe</t>
  </si>
  <si>
    <t>Tony Novello</t>
  </si>
  <si>
    <t>Mark Ramirez</t>
  </si>
  <si>
    <t>Committees</t>
  </si>
  <si>
    <t>Human and Civil Rights</t>
  </si>
  <si>
    <t>Melvin Thompson</t>
  </si>
  <si>
    <t>Communication Director</t>
  </si>
  <si>
    <t>Buril Smith</t>
  </si>
  <si>
    <t>Rapid Response</t>
  </si>
  <si>
    <t>ICD Committee</t>
  </si>
  <si>
    <t>Rick Podkul</t>
  </si>
  <si>
    <t xml:space="preserve">Workers Compensation </t>
  </si>
  <si>
    <t>EAP Committee</t>
  </si>
  <si>
    <t>Incentive Committee</t>
  </si>
  <si>
    <t>Gene Feitz</t>
  </si>
  <si>
    <t>Scott Coleman</t>
  </si>
  <si>
    <t>Solidarity Committee</t>
  </si>
  <si>
    <t>Newsletter</t>
  </si>
  <si>
    <t>Training Coordinator</t>
  </si>
  <si>
    <t>Training Department</t>
  </si>
  <si>
    <t>Kevin Shepherd</t>
  </si>
  <si>
    <t>Neil Beck</t>
  </si>
  <si>
    <t>Safety Department</t>
  </si>
  <si>
    <t>Safety Coordinator</t>
  </si>
  <si>
    <t>SLT Rep CRAN</t>
  </si>
  <si>
    <t>SLT Rep GALV</t>
  </si>
  <si>
    <t>SLT Rep FPS</t>
  </si>
  <si>
    <t xml:space="preserve">Chair </t>
  </si>
  <si>
    <t>Internal Organizing</t>
  </si>
  <si>
    <t>Community Service</t>
  </si>
  <si>
    <t>Food Bank</t>
  </si>
  <si>
    <t>By-Laws Committee</t>
  </si>
  <si>
    <t>Mike Carteaux</t>
  </si>
  <si>
    <t>Election Committee</t>
  </si>
  <si>
    <t>April Smith</t>
  </si>
  <si>
    <t>Lynn Schult</t>
  </si>
  <si>
    <t>Donna Mann</t>
  </si>
  <si>
    <t>Grievance Committee Current</t>
  </si>
  <si>
    <t>Greivance Committee proposed</t>
  </si>
  <si>
    <t>Issue Resolution Chair</t>
  </si>
  <si>
    <t>Team Representatives</t>
  </si>
  <si>
    <t>elected</t>
  </si>
  <si>
    <t>Material Handler Finishing</t>
  </si>
  <si>
    <t>Operator Finishing</t>
  </si>
  <si>
    <t>Plant Support at large operations</t>
  </si>
  <si>
    <t xml:space="preserve">Electrical </t>
  </si>
  <si>
    <t xml:space="preserve">9231-01 </t>
  </si>
  <si>
    <t>Team Rep at large</t>
  </si>
  <si>
    <t>Operations</t>
  </si>
  <si>
    <t>Equipment Control</t>
  </si>
  <si>
    <t>Plant Support Operations (roll shop included)</t>
  </si>
  <si>
    <t>Finishing Operations</t>
  </si>
  <si>
    <t>Number of Team Reps</t>
  </si>
  <si>
    <t>Total number elected positions</t>
  </si>
  <si>
    <t>Compensation in hours</t>
  </si>
  <si>
    <t>Vice President</t>
  </si>
  <si>
    <t>Trustee</t>
  </si>
  <si>
    <t xml:space="preserve">Current </t>
  </si>
  <si>
    <t>Proposed</t>
  </si>
  <si>
    <t>Number of hours of pay</t>
  </si>
  <si>
    <t>Difference per year</t>
  </si>
  <si>
    <t>Difference</t>
  </si>
  <si>
    <t>or</t>
  </si>
  <si>
    <t>In addition we would begin negotiating with the company for one paid day off their shift per month to attend meetings and to committee work off of their job</t>
  </si>
  <si>
    <t>Regular pay</t>
  </si>
  <si>
    <t>Per diem</t>
  </si>
  <si>
    <t>breakfast</t>
  </si>
  <si>
    <t>Lunch</t>
  </si>
  <si>
    <t>dinner</t>
  </si>
  <si>
    <t>tip</t>
  </si>
  <si>
    <t>if at home</t>
  </si>
  <si>
    <t>Regular</t>
  </si>
  <si>
    <t>Overtime</t>
  </si>
  <si>
    <t>eat at home</t>
  </si>
  <si>
    <t>number of weeks</t>
  </si>
  <si>
    <t>Guide</t>
  </si>
  <si>
    <t>Rob Caudillo</t>
  </si>
  <si>
    <t>Kristy Frantz</t>
  </si>
  <si>
    <t>Eric Hock</t>
  </si>
  <si>
    <t>Kasey Masepohl</t>
  </si>
  <si>
    <t>Co-Chair</t>
  </si>
  <si>
    <t>Chair</t>
  </si>
  <si>
    <t>Coordinator</t>
  </si>
  <si>
    <t>Website</t>
  </si>
  <si>
    <t>Women's Committee</t>
  </si>
  <si>
    <t>Dave Gutelius</t>
  </si>
  <si>
    <t xml:space="preserve"> </t>
  </si>
  <si>
    <t>Sherri Barzydlo</t>
  </si>
  <si>
    <t>Operations (WWT, Ship., Ware.)</t>
  </si>
  <si>
    <t>Jon Young</t>
  </si>
  <si>
    <t>John Markiewicz Jr.</t>
  </si>
  <si>
    <t>Sheri Blocher</t>
  </si>
  <si>
    <t>Dan Nimtz</t>
  </si>
  <si>
    <t>Shaun Krenzke</t>
  </si>
  <si>
    <t>Terry Sanders</t>
  </si>
  <si>
    <t>Ron Sopczynski</t>
  </si>
  <si>
    <t>John Markiewicz III</t>
  </si>
  <si>
    <t>Chris Norris</t>
  </si>
  <si>
    <t>Mike Kienitz</t>
  </si>
  <si>
    <t>Nate Legard</t>
  </si>
  <si>
    <t xml:space="preserve">Jeff Bata </t>
  </si>
  <si>
    <t>Matt Dowty</t>
  </si>
  <si>
    <t>Tricia Calvin</t>
  </si>
  <si>
    <t>Jennifer Hammond</t>
  </si>
  <si>
    <t>Anthony Piech</t>
  </si>
  <si>
    <t>Mike Smith</t>
  </si>
  <si>
    <t>Heather Coleman</t>
  </si>
  <si>
    <t>Ron Halfman</t>
  </si>
  <si>
    <t>Andy Blevins</t>
  </si>
  <si>
    <t>Dave Miller</t>
  </si>
  <si>
    <t>Demetrius Bonds</t>
  </si>
  <si>
    <t>Marcus Rough</t>
  </si>
  <si>
    <t>Stephanie Wilson</t>
  </si>
  <si>
    <t>Patrick Shelton</t>
  </si>
  <si>
    <t>Ext</t>
  </si>
  <si>
    <t>Andy Bartkowiak</t>
  </si>
  <si>
    <t>Bruce Goff</t>
  </si>
  <si>
    <t>Taylor Dye</t>
  </si>
  <si>
    <t>CDCM Operations</t>
  </si>
  <si>
    <t>CAPL Operations</t>
  </si>
  <si>
    <t>Roll Shop Operations</t>
  </si>
  <si>
    <t>CGL Operations</t>
  </si>
  <si>
    <t>EGL Operations</t>
  </si>
  <si>
    <t>Full Time Trainer</t>
  </si>
  <si>
    <t>At Large</t>
  </si>
  <si>
    <t>Team Reps</t>
  </si>
  <si>
    <t>Rob Krause</t>
  </si>
  <si>
    <t>Jeff Bata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</si>
</sst>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6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5" xfId="0" applyFont="1" applyBorder="1"/>
    <xf numFmtId="0" fontId="0" fillId="0" borderId="6" xfId="0" applyBorder="1" applyAlignment="1">
      <alignment horizontal="left"/>
    </xf>
    <xf numFmtId="0" fontId="4" fillId="0" borderId="5" xfId="0" applyFont="1" applyBorder="1"/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0" fontId="0" fillId="0" borderId="5" xfId="0" applyFont="1" applyFill="1" applyBorder="1"/>
    <xf numFmtId="0" fontId="0" fillId="0" borderId="6" xfId="0" applyFill="1" applyBorder="1" applyAlignment="1">
      <alignment horizontal="left"/>
    </xf>
    <xf numFmtId="0" fontId="0" fillId="0" borderId="5" xfId="0" applyFill="1" applyBorder="1"/>
    <xf numFmtId="0" fontId="0" fillId="0" borderId="5" xfId="0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/>
    <xf numFmtId="0" fontId="0" fillId="0" borderId="5" xfId="0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Fill="1" applyBorder="1"/>
    <xf numFmtId="0" fontId="1" fillId="0" borderId="4" xfId="0" applyFont="1" applyBorder="1"/>
    <xf numFmtId="0" fontId="0" fillId="0" borderId="5" xfId="0" applyFont="1" applyBorder="1"/>
    <xf numFmtId="0" fontId="4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10" xfId="0" applyBorder="1" applyAlignment="1">
      <alignment horizontal="left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Normal="100" workbookViewId="0">
      <selection activeCell="A45" sqref="A45"/>
    </sheetView>
  </sheetViews>
  <sheetFormatPr defaultRowHeight="15" x14ac:dyDescent="0.25"/>
  <cols>
    <col min="1" max="1" width="28.5703125" customWidth="1"/>
    <col min="2" max="2" width="18.140625" customWidth="1"/>
    <col min="3" max="3" width="9.140625" style="5" customWidth="1"/>
    <col min="4" max="4" width="26.140625" customWidth="1"/>
    <col min="5" max="5" width="19.28515625" customWidth="1"/>
    <col min="6" max="6" width="8.5703125" style="6" customWidth="1"/>
    <col min="7" max="7" width="26.140625" customWidth="1"/>
    <col min="8" max="8" width="18.140625" bestFit="1" customWidth="1"/>
    <col min="9" max="9" width="8.85546875" style="6"/>
  </cols>
  <sheetData>
    <row r="1" spans="1:11" ht="15.75" thickBot="1" x14ac:dyDescent="0.3">
      <c r="A1" s="41">
        <v>43928</v>
      </c>
    </row>
    <row r="2" spans="1:11" ht="18.75" x14ac:dyDescent="0.3">
      <c r="A2" s="7" t="s">
        <v>25</v>
      </c>
      <c r="B2" s="8"/>
      <c r="C2" s="9" t="s">
        <v>143</v>
      </c>
      <c r="D2" s="10" t="s">
        <v>32</v>
      </c>
      <c r="E2" s="8"/>
      <c r="F2" s="11" t="s">
        <v>143</v>
      </c>
      <c r="G2" s="8"/>
      <c r="H2" s="8"/>
      <c r="I2" s="12" t="s">
        <v>143</v>
      </c>
    </row>
    <row r="3" spans="1:11" ht="15.75" x14ac:dyDescent="0.25">
      <c r="A3" s="13" t="s">
        <v>0</v>
      </c>
      <c r="B3" s="14" t="s">
        <v>7</v>
      </c>
      <c r="C3" s="15">
        <v>1057</v>
      </c>
      <c r="D3" s="16" t="s">
        <v>113</v>
      </c>
      <c r="E3" s="14"/>
      <c r="F3" s="17"/>
      <c r="G3" s="18" t="s">
        <v>33</v>
      </c>
      <c r="H3" s="14"/>
      <c r="I3" s="19"/>
      <c r="J3" s="2"/>
    </row>
    <row r="4" spans="1:11" x14ac:dyDescent="0.25">
      <c r="A4" s="13" t="s">
        <v>84</v>
      </c>
      <c r="B4" s="14" t="s">
        <v>28</v>
      </c>
      <c r="C4" s="15">
        <v>1773</v>
      </c>
      <c r="D4" s="14" t="s">
        <v>110</v>
      </c>
      <c r="E4" s="14" t="s">
        <v>28</v>
      </c>
      <c r="F4" s="17">
        <v>1773</v>
      </c>
      <c r="G4" s="14" t="s">
        <v>110</v>
      </c>
      <c r="H4" s="14" t="s">
        <v>128</v>
      </c>
      <c r="I4" s="19">
        <v>1259</v>
      </c>
      <c r="J4" s="2"/>
      <c r="K4" s="2"/>
    </row>
    <row r="5" spans="1:11" x14ac:dyDescent="0.25">
      <c r="A5" s="13" t="s">
        <v>1</v>
      </c>
      <c r="B5" s="14" t="s">
        <v>8</v>
      </c>
      <c r="C5" s="15">
        <v>1760</v>
      </c>
      <c r="D5" s="20" t="s">
        <v>109</v>
      </c>
      <c r="E5" s="21" t="s">
        <v>8</v>
      </c>
      <c r="F5" s="22">
        <v>1760</v>
      </c>
      <c r="G5" s="14" t="s">
        <v>109</v>
      </c>
      <c r="H5" s="14" t="s">
        <v>30</v>
      </c>
      <c r="I5" s="19">
        <v>1160</v>
      </c>
      <c r="J5" s="2"/>
      <c r="K5" s="2"/>
    </row>
    <row r="6" spans="1:11" x14ac:dyDescent="0.25">
      <c r="A6" s="13" t="s">
        <v>2</v>
      </c>
      <c r="B6" s="14" t="s">
        <v>106</v>
      </c>
      <c r="C6" s="15">
        <v>1208</v>
      </c>
      <c r="D6" s="14"/>
      <c r="E6" s="14"/>
      <c r="F6" s="17"/>
      <c r="G6" s="17" t="s">
        <v>14</v>
      </c>
      <c r="H6" s="14" t="s">
        <v>34</v>
      </c>
      <c r="I6" s="19">
        <v>1596</v>
      </c>
      <c r="J6" s="2"/>
      <c r="K6" s="2"/>
    </row>
    <row r="7" spans="1:11" ht="15.75" x14ac:dyDescent="0.25">
      <c r="A7" s="13" t="s">
        <v>3</v>
      </c>
      <c r="B7" s="14" t="s">
        <v>127</v>
      </c>
      <c r="C7" s="15">
        <v>1340</v>
      </c>
      <c r="D7" s="18" t="s">
        <v>48</v>
      </c>
      <c r="E7" s="14"/>
      <c r="F7" s="17"/>
      <c r="G7" s="17" t="s">
        <v>15</v>
      </c>
      <c r="H7" s="23" t="s">
        <v>131</v>
      </c>
      <c r="I7" s="24">
        <v>1831</v>
      </c>
      <c r="J7" s="2"/>
      <c r="K7" s="2"/>
    </row>
    <row r="8" spans="1:11" x14ac:dyDescent="0.25">
      <c r="A8" s="13" t="s">
        <v>4</v>
      </c>
      <c r="B8" s="25" t="s">
        <v>129</v>
      </c>
      <c r="C8" s="15">
        <v>1606</v>
      </c>
      <c r="D8" s="14" t="s">
        <v>47</v>
      </c>
      <c r="E8" s="14" t="s">
        <v>8</v>
      </c>
      <c r="F8" s="17">
        <v>1760</v>
      </c>
      <c r="G8" s="17" t="s">
        <v>153</v>
      </c>
      <c r="H8" s="14" t="s">
        <v>8</v>
      </c>
      <c r="I8" s="19">
        <v>1760</v>
      </c>
      <c r="J8" s="2"/>
      <c r="K8" s="2"/>
    </row>
    <row r="9" spans="1:11" x14ac:dyDescent="0.25">
      <c r="A9" s="13"/>
      <c r="B9" s="14" t="s">
        <v>144</v>
      </c>
      <c r="C9" s="15">
        <v>1199</v>
      </c>
      <c r="D9" s="14" t="s">
        <v>152</v>
      </c>
      <c r="E9" s="14" t="s">
        <v>49</v>
      </c>
      <c r="F9" s="17">
        <v>1363</v>
      </c>
      <c r="G9" s="26" t="s">
        <v>153</v>
      </c>
      <c r="H9" s="25" t="s">
        <v>139</v>
      </c>
      <c r="I9" s="19">
        <v>1831</v>
      </c>
      <c r="J9" s="2"/>
      <c r="K9" s="2"/>
    </row>
    <row r="10" spans="1:11" x14ac:dyDescent="0.25">
      <c r="A10" s="13"/>
      <c r="B10" s="14" t="s">
        <v>108</v>
      </c>
      <c r="C10" s="15">
        <v>1698</v>
      </c>
      <c r="D10" s="14" t="s">
        <v>152</v>
      </c>
      <c r="E10" s="14" t="s">
        <v>50</v>
      </c>
      <c r="F10" s="17">
        <v>1697</v>
      </c>
      <c r="G10" s="14" t="s">
        <v>26</v>
      </c>
      <c r="H10" s="25" t="s">
        <v>138</v>
      </c>
      <c r="I10" s="19">
        <v>1684</v>
      </c>
      <c r="J10" s="2"/>
      <c r="K10" s="2"/>
    </row>
    <row r="11" spans="1:11" x14ac:dyDescent="0.25">
      <c r="A11" s="13" t="s">
        <v>5</v>
      </c>
      <c r="B11" s="14" t="s">
        <v>105</v>
      </c>
      <c r="C11" s="15">
        <v>1198</v>
      </c>
      <c r="D11" s="14"/>
      <c r="E11" s="14"/>
      <c r="F11" s="17"/>
      <c r="G11" s="26" t="s">
        <v>153</v>
      </c>
      <c r="H11" s="25" t="s">
        <v>141</v>
      </c>
      <c r="I11" s="19">
        <v>1591</v>
      </c>
      <c r="J11" s="2"/>
      <c r="K11" s="2"/>
    </row>
    <row r="12" spans="1:11" ht="15.75" x14ac:dyDescent="0.25">
      <c r="A12" s="13" t="s">
        <v>6</v>
      </c>
      <c r="B12" s="14" t="s">
        <v>118</v>
      </c>
      <c r="C12" s="15">
        <v>1599</v>
      </c>
      <c r="D12" s="18" t="s">
        <v>45</v>
      </c>
      <c r="E12" s="14"/>
      <c r="F12" s="17"/>
      <c r="G12" s="26" t="s">
        <v>153</v>
      </c>
      <c r="H12" s="25" t="s">
        <v>142</v>
      </c>
      <c r="I12" s="19">
        <v>1624</v>
      </c>
      <c r="J12" s="2"/>
      <c r="K12" s="2"/>
    </row>
    <row r="13" spans="1:11" x14ac:dyDescent="0.25">
      <c r="A13" s="13" t="s">
        <v>104</v>
      </c>
      <c r="B13" s="20" t="s">
        <v>64</v>
      </c>
      <c r="C13" s="27">
        <v>1840</v>
      </c>
      <c r="D13" s="14" t="s">
        <v>56</v>
      </c>
      <c r="E13" s="14" t="s">
        <v>122</v>
      </c>
      <c r="F13" s="17">
        <v>1681</v>
      </c>
      <c r="G13" s="14"/>
      <c r="H13" s="14"/>
      <c r="I13" s="19"/>
      <c r="J13" s="2"/>
      <c r="K13" s="2"/>
    </row>
    <row r="14" spans="1:11" ht="15.75" x14ac:dyDescent="0.25">
      <c r="A14" s="13"/>
      <c r="B14" s="14"/>
      <c r="C14" s="15"/>
      <c r="D14" s="14" t="s">
        <v>109</v>
      </c>
      <c r="E14" s="14" t="s">
        <v>61</v>
      </c>
      <c r="F14" s="17">
        <v>1210</v>
      </c>
      <c r="G14" s="18" t="s">
        <v>51</v>
      </c>
      <c r="H14" s="14"/>
      <c r="I14" s="19"/>
      <c r="J14" s="2"/>
      <c r="K14" s="2"/>
    </row>
    <row r="15" spans="1:11" ht="18.75" x14ac:dyDescent="0.3">
      <c r="A15" s="28" t="s">
        <v>12</v>
      </c>
      <c r="B15" s="14"/>
      <c r="C15" s="15"/>
      <c r="D15" s="18" t="s">
        <v>37</v>
      </c>
      <c r="E15" s="14"/>
      <c r="F15" s="17"/>
      <c r="G15" s="14" t="s">
        <v>52</v>
      </c>
      <c r="H15" s="14" t="s">
        <v>36</v>
      </c>
      <c r="I15" s="19">
        <v>1161</v>
      </c>
      <c r="J15" s="2"/>
      <c r="K15" s="2"/>
    </row>
    <row r="16" spans="1:11" x14ac:dyDescent="0.25">
      <c r="A16" s="13" t="s">
        <v>13</v>
      </c>
      <c r="B16" s="14" t="s">
        <v>121</v>
      </c>
      <c r="C16" s="15">
        <v>1401</v>
      </c>
      <c r="D16" s="20" t="s">
        <v>111</v>
      </c>
      <c r="E16" s="14" t="s">
        <v>11</v>
      </c>
      <c r="F16" s="17">
        <v>1312</v>
      </c>
      <c r="G16" s="14" t="s">
        <v>53</v>
      </c>
      <c r="H16" s="20" t="s">
        <v>107</v>
      </c>
      <c r="I16" s="19">
        <v>1279</v>
      </c>
      <c r="J16" s="2"/>
      <c r="K16" s="2"/>
    </row>
    <row r="17" spans="1:11" x14ac:dyDescent="0.25">
      <c r="A17" s="13" t="s">
        <v>14</v>
      </c>
      <c r="B17" s="14" t="s">
        <v>9</v>
      </c>
      <c r="C17" s="15">
        <v>1590</v>
      </c>
      <c r="D17" s="14" t="s">
        <v>153</v>
      </c>
      <c r="E17" s="14" t="s">
        <v>36</v>
      </c>
      <c r="F17" s="17">
        <v>1563</v>
      </c>
      <c r="G17" s="14" t="s">
        <v>54</v>
      </c>
      <c r="H17" s="14" t="s">
        <v>124</v>
      </c>
      <c r="I17" s="19">
        <v>1702</v>
      </c>
      <c r="J17" s="2"/>
      <c r="K17" s="2"/>
    </row>
    <row r="18" spans="1:11" x14ac:dyDescent="0.25">
      <c r="A18" s="13" t="s">
        <v>15</v>
      </c>
      <c r="B18" s="14" t="s">
        <v>29</v>
      </c>
      <c r="C18" s="15">
        <v>1033</v>
      </c>
      <c r="D18" s="25" t="s">
        <v>153</v>
      </c>
      <c r="E18" s="25" t="s">
        <v>61</v>
      </c>
      <c r="F18" s="17">
        <v>1210</v>
      </c>
      <c r="G18" s="14" t="s">
        <v>55</v>
      </c>
      <c r="H18" s="23" t="s">
        <v>132</v>
      </c>
      <c r="I18" s="19">
        <v>1244</v>
      </c>
      <c r="J18" s="2"/>
      <c r="K18" s="2"/>
    </row>
    <row r="19" spans="1:11" x14ac:dyDescent="0.25">
      <c r="A19" s="13" t="s">
        <v>26</v>
      </c>
      <c r="B19" s="25" t="s">
        <v>122</v>
      </c>
      <c r="C19" s="29">
        <v>1681</v>
      </c>
      <c r="D19" s="25" t="s">
        <v>153</v>
      </c>
      <c r="E19" s="25" t="s">
        <v>126</v>
      </c>
      <c r="F19" s="17">
        <v>1264</v>
      </c>
      <c r="G19" s="14"/>
      <c r="H19" s="14"/>
      <c r="I19" s="19"/>
      <c r="J19" s="2"/>
      <c r="K19" s="2"/>
    </row>
    <row r="20" spans="1:11" ht="15.75" x14ac:dyDescent="0.25">
      <c r="A20" s="13" t="s">
        <v>115</v>
      </c>
      <c r="B20" s="25" t="s">
        <v>115</v>
      </c>
      <c r="C20" s="29"/>
      <c r="D20" s="14"/>
      <c r="E20" s="14"/>
      <c r="F20" s="17"/>
      <c r="G20" s="18" t="s">
        <v>45</v>
      </c>
      <c r="H20" s="14"/>
      <c r="I20" s="19"/>
      <c r="J20" s="2"/>
      <c r="K20" s="2"/>
    </row>
    <row r="21" spans="1:11" ht="18.75" x14ac:dyDescent="0.3">
      <c r="A21" s="28" t="s">
        <v>16</v>
      </c>
      <c r="B21" s="14"/>
      <c r="C21" s="15"/>
      <c r="D21" s="18" t="s">
        <v>38</v>
      </c>
      <c r="E21" s="14"/>
      <c r="F21" s="17"/>
      <c r="G21" s="14" t="s">
        <v>56</v>
      </c>
      <c r="H21" s="14" t="s">
        <v>11</v>
      </c>
      <c r="I21" s="19">
        <v>1312</v>
      </c>
      <c r="J21" s="2"/>
      <c r="K21" s="2"/>
    </row>
    <row r="22" spans="1:11" x14ac:dyDescent="0.25">
      <c r="A22" s="13" t="s">
        <v>17</v>
      </c>
      <c r="B22" s="14" t="s">
        <v>30</v>
      </c>
      <c r="C22" s="15">
        <v>1160</v>
      </c>
      <c r="D22" s="14" t="s">
        <v>110</v>
      </c>
      <c r="E22" s="14" t="s">
        <v>39</v>
      </c>
      <c r="F22" s="17">
        <v>1353</v>
      </c>
      <c r="G22" s="14" t="s">
        <v>57</v>
      </c>
      <c r="H22" s="14" t="s">
        <v>61</v>
      </c>
      <c r="I22" s="19">
        <v>1210</v>
      </c>
      <c r="J22" s="2"/>
      <c r="K22" s="2"/>
    </row>
    <row r="23" spans="1:11" x14ac:dyDescent="0.25">
      <c r="A23" s="13"/>
      <c r="B23" s="14"/>
      <c r="C23" s="15"/>
      <c r="D23" s="14" t="s">
        <v>13</v>
      </c>
      <c r="E23" s="14" t="s">
        <v>133</v>
      </c>
      <c r="F23" s="17">
        <v>1209</v>
      </c>
      <c r="G23" s="14"/>
      <c r="H23" s="14"/>
      <c r="I23" s="44"/>
      <c r="J23" s="2"/>
      <c r="K23" s="2"/>
    </row>
    <row r="24" spans="1:11" ht="18.75" x14ac:dyDescent="0.3">
      <c r="A24" s="28" t="s">
        <v>154</v>
      </c>
      <c r="B24" s="14"/>
      <c r="C24" s="15"/>
      <c r="D24" s="14" t="s">
        <v>14</v>
      </c>
      <c r="E24" s="14" t="s">
        <v>116</v>
      </c>
      <c r="F24" s="17">
        <v>1727</v>
      </c>
      <c r="G24" s="32" t="s">
        <v>58</v>
      </c>
      <c r="H24" s="14"/>
      <c r="I24" s="19"/>
      <c r="J24" s="2"/>
      <c r="K24" s="2"/>
    </row>
    <row r="25" spans="1:11" ht="15.75" x14ac:dyDescent="0.25">
      <c r="A25" s="30" t="s">
        <v>13</v>
      </c>
      <c r="B25" s="14"/>
      <c r="C25" s="15"/>
      <c r="D25" s="14" t="s">
        <v>15</v>
      </c>
      <c r="E25" s="14" t="s">
        <v>122</v>
      </c>
      <c r="F25" s="17">
        <v>1681</v>
      </c>
      <c r="G25" s="25" t="s">
        <v>59</v>
      </c>
      <c r="H25" s="14" t="s">
        <v>141</v>
      </c>
      <c r="I25" s="19">
        <v>1591</v>
      </c>
      <c r="J25" s="2"/>
      <c r="K25" s="2"/>
    </row>
    <row r="26" spans="1:11" x14ac:dyDescent="0.25">
      <c r="A26" s="31" t="s">
        <v>147</v>
      </c>
      <c r="B26" s="14" t="s">
        <v>136</v>
      </c>
      <c r="C26" s="15">
        <v>1170</v>
      </c>
      <c r="D26" s="14" t="s">
        <v>26</v>
      </c>
      <c r="E26" s="14" t="s">
        <v>10</v>
      </c>
      <c r="F26" s="17">
        <v>1321</v>
      </c>
      <c r="G26" s="17"/>
      <c r="H26" s="25" t="s">
        <v>146</v>
      </c>
      <c r="I26" s="19">
        <v>1207</v>
      </c>
      <c r="J26" s="2"/>
      <c r="K26" s="2"/>
    </row>
    <row r="27" spans="1:11" x14ac:dyDescent="0.25">
      <c r="A27" s="31" t="s">
        <v>148</v>
      </c>
      <c r="B27" s="14" t="s">
        <v>106</v>
      </c>
      <c r="C27" s="15">
        <v>1208</v>
      </c>
      <c r="D27" s="14"/>
      <c r="E27" s="14"/>
      <c r="F27" s="17"/>
      <c r="G27" s="45"/>
      <c r="H27" s="42" t="s">
        <v>106</v>
      </c>
      <c r="I27" s="19">
        <v>1208</v>
      </c>
      <c r="J27" s="2"/>
      <c r="K27" s="2"/>
    </row>
    <row r="28" spans="1:11" ht="15.75" x14ac:dyDescent="0.25">
      <c r="A28" s="31" t="s">
        <v>149</v>
      </c>
      <c r="B28" s="14" t="s">
        <v>31</v>
      </c>
      <c r="C28" s="15">
        <v>1050</v>
      </c>
      <c r="D28" s="18" t="s">
        <v>40</v>
      </c>
      <c r="E28" s="14"/>
      <c r="F28" s="17"/>
      <c r="G28" s="14"/>
      <c r="H28" s="14"/>
      <c r="I28" s="19"/>
      <c r="J28" s="2"/>
      <c r="K28" s="2"/>
    </row>
    <row r="29" spans="1:11" ht="15.75" x14ac:dyDescent="0.25">
      <c r="A29" s="31" t="s">
        <v>21</v>
      </c>
      <c r="B29" s="14" t="s">
        <v>27</v>
      </c>
      <c r="C29" s="15">
        <v>1293</v>
      </c>
      <c r="D29" s="14"/>
      <c r="E29" s="14" t="s">
        <v>27</v>
      </c>
      <c r="F29" s="17">
        <v>1293</v>
      </c>
      <c r="G29" s="32" t="s">
        <v>60</v>
      </c>
      <c r="H29" s="14"/>
      <c r="I29" s="19"/>
      <c r="J29" s="2"/>
      <c r="K29" s="2"/>
    </row>
    <row r="30" spans="1:11" x14ac:dyDescent="0.25">
      <c r="A30" s="31" t="s">
        <v>22</v>
      </c>
      <c r="B30" s="14" t="s">
        <v>108</v>
      </c>
      <c r="C30" s="15">
        <v>1698</v>
      </c>
      <c r="D30" s="14"/>
      <c r="E30" s="34" t="s">
        <v>121</v>
      </c>
      <c r="F30" s="17">
        <v>1401</v>
      </c>
      <c r="G30" s="14"/>
      <c r="H30" s="25" t="s">
        <v>9</v>
      </c>
      <c r="I30" s="19">
        <v>1590</v>
      </c>
      <c r="J30" s="2"/>
      <c r="K30" s="2"/>
    </row>
    <row r="31" spans="1:11" ht="15.75" x14ac:dyDescent="0.25">
      <c r="A31" s="33" t="s">
        <v>14</v>
      </c>
      <c r="B31" s="14"/>
      <c r="C31" s="15"/>
      <c r="D31" s="14"/>
      <c r="E31" s="25" t="s">
        <v>135</v>
      </c>
      <c r="F31" s="17">
        <v>1590</v>
      </c>
      <c r="G31" s="14"/>
      <c r="H31" s="25" t="s">
        <v>121</v>
      </c>
      <c r="I31" s="19">
        <v>1401</v>
      </c>
      <c r="J31" s="2"/>
      <c r="K31" s="2"/>
    </row>
    <row r="32" spans="1:11" ht="15.75" x14ac:dyDescent="0.25">
      <c r="A32" s="31" t="s">
        <v>150</v>
      </c>
      <c r="B32" s="20" t="s">
        <v>119</v>
      </c>
      <c r="C32" s="27">
        <v>1597</v>
      </c>
      <c r="D32" s="18" t="s">
        <v>41</v>
      </c>
      <c r="E32" s="14"/>
      <c r="F32" s="17"/>
      <c r="G32" s="14"/>
      <c r="H32" s="23" t="s">
        <v>28</v>
      </c>
      <c r="I32" s="19">
        <v>1773</v>
      </c>
      <c r="J32" s="2"/>
      <c r="K32" s="2"/>
    </row>
    <row r="33" spans="1:11" x14ac:dyDescent="0.25">
      <c r="A33" s="31" t="s">
        <v>151</v>
      </c>
      <c r="B33" s="14" t="s">
        <v>129</v>
      </c>
      <c r="C33" s="15">
        <v>1606</v>
      </c>
      <c r="D33" s="14"/>
      <c r="E33" s="20" t="s">
        <v>119</v>
      </c>
      <c r="F33" s="35">
        <v>1597</v>
      </c>
      <c r="G33" s="14"/>
      <c r="H33" s="14"/>
      <c r="I33" s="19"/>
      <c r="J33" s="2"/>
      <c r="K33" s="2"/>
    </row>
    <row r="34" spans="1:11" x14ac:dyDescent="0.25">
      <c r="A34" s="31" t="s">
        <v>21</v>
      </c>
      <c r="B34" s="14" t="s">
        <v>123</v>
      </c>
      <c r="C34" s="15">
        <v>1647</v>
      </c>
      <c r="D34" s="14"/>
      <c r="E34" s="14" t="s">
        <v>156</v>
      </c>
      <c r="F34" s="17">
        <v>1606</v>
      </c>
      <c r="G34" s="14"/>
      <c r="H34" s="14"/>
      <c r="I34" s="19"/>
      <c r="J34" s="2"/>
      <c r="K34" s="2"/>
    </row>
    <row r="35" spans="1:11" ht="15.75" x14ac:dyDescent="0.25">
      <c r="A35" s="31" t="s">
        <v>22</v>
      </c>
      <c r="B35" s="14" t="s">
        <v>130</v>
      </c>
      <c r="C35" s="15">
        <v>1606</v>
      </c>
      <c r="D35" s="14"/>
      <c r="E35" s="14" t="s">
        <v>114</v>
      </c>
      <c r="F35" s="17">
        <v>1284</v>
      </c>
      <c r="G35" s="32" t="s">
        <v>62</v>
      </c>
      <c r="H35" s="14"/>
      <c r="I35" s="19"/>
      <c r="J35" s="2"/>
      <c r="K35" s="2"/>
    </row>
    <row r="36" spans="1:11" ht="15.75" x14ac:dyDescent="0.25">
      <c r="A36" s="33" t="s">
        <v>15</v>
      </c>
      <c r="B36" s="14"/>
      <c r="C36" s="15"/>
      <c r="D36" s="18" t="s">
        <v>42</v>
      </c>
      <c r="E36" s="14"/>
      <c r="F36" s="17"/>
      <c r="G36" s="25" t="s">
        <v>56</v>
      </c>
      <c r="H36" s="14" t="s">
        <v>128</v>
      </c>
      <c r="I36" s="19">
        <v>1259</v>
      </c>
      <c r="J36" s="2"/>
      <c r="K36" s="2"/>
    </row>
    <row r="37" spans="1:11" x14ac:dyDescent="0.25">
      <c r="A37" s="31" t="s">
        <v>72</v>
      </c>
      <c r="B37" s="34" t="s">
        <v>137</v>
      </c>
      <c r="C37" s="15">
        <v>1563</v>
      </c>
      <c r="D37" s="14" t="s">
        <v>109</v>
      </c>
      <c r="E37" s="20" t="s">
        <v>119</v>
      </c>
      <c r="F37" s="35">
        <v>1597</v>
      </c>
      <c r="G37" s="14"/>
      <c r="H37" s="14" t="s">
        <v>63</v>
      </c>
      <c r="I37" s="19">
        <v>1678</v>
      </c>
      <c r="J37" s="2"/>
      <c r="K37" s="2"/>
    </row>
    <row r="38" spans="1:11" x14ac:dyDescent="0.25">
      <c r="A38" s="31" t="s">
        <v>71</v>
      </c>
      <c r="B38" s="20" t="s">
        <v>118</v>
      </c>
      <c r="C38" s="27">
        <v>1563</v>
      </c>
      <c r="D38" s="14" t="s">
        <v>109</v>
      </c>
      <c r="E38" s="14" t="s">
        <v>39</v>
      </c>
      <c r="F38" s="17">
        <v>1353</v>
      </c>
      <c r="G38" s="14"/>
      <c r="H38" s="20" t="s">
        <v>39</v>
      </c>
      <c r="I38" s="19">
        <v>1353</v>
      </c>
      <c r="J38" s="2"/>
      <c r="K38" s="2"/>
    </row>
    <row r="39" spans="1:11" x14ac:dyDescent="0.25">
      <c r="A39" s="31" t="s">
        <v>117</v>
      </c>
      <c r="B39" s="14" t="s">
        <v>120</v>
      </c>
      <c r="C39" s="15">
        <v>1265</v>
      </c>
      <c r="D39" s="14" t="s">
        <v>14</v>
      </c>
      <c r="E39" s="14" t="s">
        <v>43</v>
      </c>
      <c r="F39" s="17">
        <v>1591</v>
      </c>
      <c r="G39" s="14"/>
      <c r="H39" s="14" t="s">
        <v>65</v>
      </c>
      <c r="I39" s="19">
        <v>1211</v>
      </c>
      <c r="J39" s="2"/>
      <c r="K39" s="2"/>
    </row>
    <row r="40" spans="1:11" x14ac:dyDescent="0.25">
      <c r="A40" s="31" t="s">
        <v>21</v>
      </c>
      <c r="B40" s="20" t="s">
        <v>114</v>
      </c>
      <c r="C40" s="27">
        <v>1284</v>
      </c>
      <c r="D40" s="14" t="s">
        <v>13</v>
      </c>
      <c r="E40" s="14" t="s">
        <v>44</v>
      </c>
      <c r="F40" s="17">
        <v>1203</v>
      </c>
      <c r="G40" s="14"/>
      <c r="H40" s="14"/>
      <c r="I40" s="19"/>
      <c r="J40" s="2"/>
      <c r="K40" s="2"/>
    </row>
    <row r="41" spans="1:11" ht="15.75" x14ac:dyDescent="0.25">
      <c r="A41" s="31" t="s">
        <v>22</v>
      </c>
      <c r="B41" s="14" t="s">
        <v>145</v>
      </c>
      <c r="C41" s="15">
        <v>1275</v>
      </c>
      <c r="D41" s="14"/>
      <c r="E41" s="25" t="s">
        <v>133</v>
      </c>
      <c r="F41" s="17">
        <v>1209</v>
      </c>
      <c r="G41" s="18" t="s">
        <v>46</v>
      </c>
      <c r="H41" s="14" t="s">
        <v>140</v>
      </c>
      <c r="I41" s="19">
        <v>1210</v>
      </c>
      <c r="J41" s="2"/>
      <c r="K41" s="2"/>
    </row>
    <row r="42" spans="1:11" ht="15.75" x14ac:dyDescent="0.25">
      <c r="A42" s="31" t="s">
        <v>26</v>
      </c>
      <c r="B42" s="21" t="s">
        <v>134</v>
      </c>
      <c r="C42" s="15">
        <v>1345</v>
      </c>
      <c r="D42" s="14"/>
      <c r="E42" s="14" t="s">
        <v>136</v>
      </c>
      <c r="F42" s="17">
        <v>1170</v>
      </c>
      <c r="G42" s="18" t="s">
        <v>35</v>
      </c>
      <c r="H42" s="14" t="s">
        <v>36</v>
      </c>
      <c r="I42" s="19">
        <v>1563</v>
      </c>
      <c r="J42" s="2"/>
      <c r="K42" s="2"/>
    </row>
    <row r="43" spans="1:11" ht="15.75" x14ac:dyDescent="0.25">
      <c r="A43" s="13"/>
      <c r="B43" s="14"/>
      <c r="C43" s="15"/>
      <c r="D43" s="14"/>
      <c r="E43" s="14" t="s">
        <v>155</v>
      </c>
      <c r="F43" s="17">
        <v>1294</v>
      </c>
      <c r="G43" s="18" t="s">
        <v>112</v>
      </c>
      <c r="H43" s="14" t="s">
        <v>106</v>
      </c>
      <c r="I43" s="19">
        <v>1208</v>
      </c>
      <c r="J43" s="2"/>
      <c r="K43" s="2"/>
    </row>
    <row r="44" spans="1:11" ht="15.75" thickBot="1" x14ac:dyDescent="0.3">
      <c r="A44" s="36"/>
      <c r="B44" s="37"/>
      <c r="C44" s="38"/>
      <c r="D44" s="37" t="s">
        <v>15</v>
      </c>
      <c r="E44" s="37" t="s">
        <v>125</v>
      </c>
      <c r="F44" s="39">
        <v>1215</v>
      </c>
      <c r="G44" s="37"/>
      <c r="H44" s="37"/>
      <c r="I44" s="40"/>
      <c r="J44" s="2"/>
      <c r="K44" s="2"/>
    </row>
    <row r="45" spans="1:11" x14ac:dyDescent="0.25">
      <c r="J45" s="2"/>
      <c r="K45" s="2"/>
    </row>
    <row r="46" spans="1:11" x14ac:dyDescent="0.25">
      <c r="J46" s="2"/>
    </row>
  </sheetData>
  <printOptions horizontalCentered="1" verticalCentered="1"/>
  <pageMargins left="0.45" right="0.4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>
      <selection activeCell="C1" sqref="C1"/>
    </sheetView>
  </sheetViews>
  <sheetFormatPr defaultRowHeight="15" x14ac:dyDescent="0.25"/>
  <cols>
    <col min="1" max="1" width="37.85546875" customWidth="1"/>
    <col min="3" max="3" width="41.5703125" customWidth="1"/>
  </cols>
  <sheetData>
    <row r="1" spans="1:4" x14ac:dyDescent="0.25">
      <c r="A1" t="s">
        <v>66</v>
      </c>
      <c r="C1" t="s">
        <v>67</v>
      </c>
    </row>
    <row r="3" spans="1:4" x14ac:dyDescent="0.25">
      <c r="A3" t="s">
        <v>68</v>
      </c>
      <c r="B3" t="s">
        <v>70</v>
      </c>
      <c r="C3" t="s">
        <v>68</v>
      </c>
      <c r="D3" t="s">
        <v>70</v>
      </c>
    </row>
    <row r="5" spans="1:4" x14ac:dyDescent="0.25">
      <c r="A5" t="s">
        <v>12</v>
      </c>
      <c r="C5" t="s">
        <v>12</v>
      </c>
    </row>
    <row r="6" spans="1:4" x14ac:dyDescent="0.25">
      <c r="A6" t="s">
        <v>13</v>
      </c>
      <c r="B6" t="s">
        <v>70</v>
      </c>
      <c r="C6" t="s">
        <v>13</v>
      </c>
      <c r="D6" t="s">
        <v>70</v>
      </c>
    </row>
    <row r="7" spans="1:4" x14ac:dyDescent="0.25">
      <c r="A7" t="s">
        <v>14</v>
      </c>
      <c r="B7" t="s">
        <v>70</v>
      </c>
      <c r="C7" t="s">
        <v>14</v>
      </c>
      <c r="D7" t="s">
        <v>70</v>
      </c>
    </row>
    <row r="8" spans="1:4" x14ac:dyDescent="0.25">
      <c r="A8" t="s">
        <v>15</v>
      </c>
      <c r="B8" t="s">
        <v>70</v>
      </c>
      <c r="C8" t="s">
        <v>15</v>
      </c>
      <c r="D8" t="s">
        <v>70</v>
      </c>
    </row>
    <row r="9" spans="1:4" x14ac:dyDescent="0.25">
      <c r="A9" t="s">
        <v>26</v>
      </c>
      <c r="B9" t="s">
        <v>70</v>
      </c>
      <c r="C9" t="s">
        <v>26</v>
      </c>
      <c r="D9" t="s">
        <v>70</v>
      </c>
    </row>
    <row r="11" spans="1:4" x14ac:dyDescent="0.25">
      <c r="A11" t="s">
        <v>69</v>
      </c>
    </row>
    <row r="12" spans="1:4" x14ac:dyDescent="0.25">
      <c r="A12" t="s">
        <v>13</v>
      </c>
      <c r="C12" t="s">
        <v>13</v>
      </c>
    </row>
    <row r="13" spans="1:4" x14ac:dyDescent="0.25">
      <c r="A13" t="s">
        <v>18</v>
      </c>
      <c r="B13" t="s">
        <v>70</v>
      </c>
      <c r="C13" t="s">
        <v>77</v>
      </c>
      <c r="D13" t="s">
        <v>70</v>
      </c>
    </row>
    <row r="14" spans="1:4" x14ac:dyDescent="0.25">
      <c r="A14" t="s">
        <v>19</v>
      </c>
      <c r="B14" t="s">
        <v>70</v>
      </c>
      <c r="C14" t="s">
        <v>78</v>
      </c>
      <c r="D14" t="s">
        <v>70</v>
      </c>
    </row>
    <row r="15" spans="1:4" x14ac:dyDescent="0.25">
      <c r="A15" t="s">
        <v>20</v>
      </c>
      <c r="B15" t="s">
        <v>70</v>
      </c>
    </row>
    <row r="16" spans="1:4" x14ac:dyDescent="0.25">
      <c r="A16" t="s">
        <v>21</v>
      </c>
      <c r="B16" t="s">
        <v>70</v>
      </c>
      <c r="C16" t="s">
        <v>14</v>
      </c>
    </row>
    <row r="17" spans="1:4" x14ac:dyDescent="0.25">
      <c r="A17" t="s">
        <v>22</v>
      </c>
      <c r="B17" t="s">
        <v>70</v>
      </c>
      <c r="C17" t="s">
        <v>77</v>
      </c>
      <c r="D17" t="s">
        <v>70</v>
      </c>
    </row>
    <row r="18" spans="1:4" x14ac:dyDescent="0.25">
      <c r="C18" t="s">
        <v>78</v>
      </c>
      <c r="D18" t="s">
        <v>70</v>
      </c>
    </row>
    <row r="19" spans="1:4" x14ac:dyDescent="0.25">
      <c r="A19" t="s">
        <v>14</v>
      </c>
    </row>
    <row r="20" spans="1:4" x14ac:dyDescent="0.25">
      <c r="A20" t="s">
        <v>24</v>
      </c>
      <c r="B20" t="s">
        <v>70</v>
      </c>
      <c r="C20" t="s">
        <v>15</v>
      </c>
    </row>
    <row r="21" spans="1:4" x14ac:dyDescent="0.25">
      <c r="A21" t="s">
        <v>23</v>
      </c>
      <c r="B21" t="s">
        <v>70</v>
      </c>
      <c r="C21" t="s">
        <v>79</v>
      </c>
      <c r="D21" t="s">
        <v>70</v>
      </c>
    </row>
    <row r="22" spans="1:4" x14ac:dyDescent="0.25">
      <c r="A22" t="s">
        <v>21</v>
      </c>
      <c r="B22" t="s">
        <v>70</v>
      </c>
      <c r="C22" t="s">
        <v>80</v>
      </c>
      <c r="D22" t="s">
        <v>70</v>
      </c>
    </row>
    <row r="23" spans="1:4" x14ac:dyDescent="0.25">
      <c r="A23" t="s">
        <v>22</v>
      </c>
      <c r="B23" t="s">
        <v>70</v>
      </c>
      <c r="C23" t="s">
        <v>78</v>
      </c>
      <c r="D23" t="s">
        <v>70</v>
      </c>
    </row>
    <row r="24" spans="1:4" x14ac:dyDescent="0.25">
      <c r="A24" s="4"/>
      <c r="C24" t="s">
        <v>26</v>
      </c>
      <c r="D24" t="s">
        <v>70</v>
      </c>
    </row>
    <row r="25" spans="1:4" x14ac:dyDescent="0.25">
      <c r="A25" t="s">
        <v>15</v>
      </c>
    </row>
    <row r="26" spans="1:4" x14ac:dyDescent="0.25">
      <c r="A26" t="s">
        <v>71</v>
      </c>
      <c r="B26" t="s">
        <v>70</v>
      </c>
    </row>
    <row r="27" spans="1:4" x14ac:dyDescent="0.25">
      <c r="A27" t="s">
        <v>72</v>
      </c>
      <c r="B27" t="s">
        <v>70</v>
      </c>
    </row>
    <row r="28" spans="1:4" x14ac:dyDescent="0.25">
      <c r="A28" t="s">
        <v>73</v>
      </c>
      <c r="B28" t="s">
        <v>70</v>
      </c>
    </row>
    <row r="29" spans="1:4" x14ac:dyDescent="0.25">
      <c r="A29" t="s">
        <v>74</v>
      </c>
      <c r="B29" t="s">
        <v>70</v>
      </c>
    </row>
    <row r="30" spans="1:4" x14ac:dyDescent="0.25">
      <c r="A30" t="s">
        <v>22</v>
      </c>
      <c r="B30" t="s">
        <v>70</v>
      </c>
    </row>
    <row r="32" spans="1:4" x14ac:dyDescent="0.25">
      <c r="A32" t="s">
        <v>75</v>
      </c>
    </row>
    <row r="33" spans="1:4" x14ac:dyDescent="0.25">
      <c r="A33" t="s">
        <v>76</v>
      </c>
      <c r="B33" t="s">
        <v>70</v>
      </c>
    </row>
    <row r="35" spans="1:4" x14ac:dyDescent="0.25">
      <c r="A35" t="s">
        <v>81</v>
      </c>
      <c r="B35" s="1">
        <v>15</v>
      </c>
      <c r="C35" t="s">
        <v>81</v>
      </c>
      <c r="D35">
        <v>8</v>
      </c>
    </row>
    <row r="36" spans="1:4" x14ac:dyDescent="0.25">
      <c r="A36" t="s">
        <v>82</v>
      </c>
      <c r="B36" s="1">
        <v>20</v>
      </c>
      <c r="C36" t="s">
        <v>82</v>
      </c>
      <c r="D36">
        <v>13</v>
      </c>
    </row>
  </sheetData>
  <pageMargins left="0.7" right="0.7" top="0.75" bottom="0.75" header="0.3" footer="0.3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workbookViewId="0">
      <selection activeCell="H41" sqref="H41"/>
    </sheetView>
  </sheetViews>
  <sheetFormatPr defaultRowHeight="15" x14ac:dyDescent="0.25"/>
  <cols>
    <col min="1" max="1" width="37.85546875" customWidth="1"/>
    <col min="2" max="3" width="10.7109375" style="1" customWidth="1"/>
    <col min="4" max="4" width="7.5703125" customWidth="1"/>
    <col min="5" max="5" width="41.5703125" customWidth="1"/>
    <col min="6" max="6" width="10.7109375" style="1" customWidth="1"/>
  </cols>
  <sheetData>
    <row r="1" spans="1:6" x14ac:dyDescent="0.25">
      <c r="A1" t="s">
        <v>66</v>
      </c>
      <c r="E1" t="s">
        <v>67</v>
      </c>
    </row>
    <row r="2" spans="1:6" x14ac:dyDescent="0.25">
      <c r="A2" t="s">
        <v>83</v>
      </c>
    </row>
    <row r="3" spans="1:6" x14ac:dyDescent="0.25">
      <c r="B3" s="1" t="s">
        <v>86</v>
      </c>
      <c r="C3" s="1" t="s">
        <v>91</v>
      </c>
      <c r="F3" s="1" t="s">
        <v>87</v>
      </c>
    </row>
    <row r="5" spans="1:6" x14ac:dyDescent="0.25">
      <c r="A5" t="s">
        <v>0</v>
      </c>
      <c r="B5" s="1">
        <v>8</v>
      </c>
      <c r="C5" s="1">
        <v>12</v>
      </c>
      <c r="E5" t="s">
        <v>0</v>
      </c>
      <c r="F5" s="1">
        <v>12</v>
      </c>
    </row>
    <row r="6" spans="1:6" x14ac:dyDescent="0.25">
      <c r="A6" t="s">
        <v>84</v>
      </c>
      <c r="B6" s="1">
        <v>4</v>
      </c>
      <c r="C6" s="1">
        <v>8</v>
      </c>
      <c r="E6" t="s">
        <v>84</v>
      </c>
      <c r="F6" s="1">
        <v>8</v>
      </c>
    </row>
    <row r="7" spans="1:6" x14ac:dyDescent="0.25">
      <c r="A7" t="s">
        <v>1</v>
      </c>
      <c r="B7" s="1">
        <v>8</v>
      </c>
      <c r="C7" s="1">
        <v>8</v>
      </c>
      <c r="E7" t="s">
        <v>1</v>
      </c>
      <c r="F7" s="1">
        <v>8</v>
      </c>
    </row>
    <row r="8" spans="1:6" x14ac:dyDescent="0.25">
      <c r="A8" t="s">
        <v>2</v>
      </c>
      <c r="B8" s="1">
        <v>16</v>
      </c>
      <c r="C8" s="1">
        <v>16</v>
      </c>
      <c r="E8" t="s">
        <v>2</v>
      </c>
      <c r="F8" s="1">
        <v>16</v>
      </c>
    </row>
    <row r="9" spans="1:6" x14ac:dyDescent="0.25">
      <c r="A9" t="s">
        <v>3</v>
      </c>
      <c r="B9" s="1">
        <v>8</v>
      </c>
      <c r="C9" s="1">
        <v>8</v>
      </c>
      <c r="E9" t="s">
        <v>3</v>
      </c>
      <c r="F9" s="1">
        <v>8</v>
      </c>
    </row>
    <row r="10" spans="1:6" x14ac:dyDescent="0.25">
      <c r="A10" t="s">
        <v>85</v>
      </c>
      <c r="B10" s="1">
        <v>0</v>
      </c>
      <c r="C10" s="1">
        <v>0</v>
      </c>
      <c r="E10" t="s">
        <v>85</v>
      </c>
      <c r="F10" s="1">
        <v>0</v>
      </c>
    </row>
    <row r="12" spans="1:6" x14ac:dyDescent="0.25">
      <c r="A12" t="s">
        <v>68</v>
      </c>
      <c r="B12" s="1">
        <v>4</v>
      </c>
      <c r="C12" s="1">
        <v>8</v>
      </c>
      <c r="E12" t="s">
        <v>68</v>
      </c>
      <c r="F12" s="1">
        <v>8</v>
      </c>
    </row>
    <row r="13" spans="1:6" x14ac:dyDescent="0.25">
      <c r="A13" t="s">
        <v>12</v>
      </c>
      <c r="E13" t="s">
        <v>12</v>
      </c>
      <c r="F13" s="1">
        <v>4</v>
      </c>
    </row>
    <row r="14" spans="1:6" x14ac:dyDescent="0.25">
      <c r="A14" t="s">
        <v>13</v>
      </c>
      <c r="B14" s="1">
        <v>2</v>
      </c>
      <c r="C14" s="1">
        <v>4</v>
      </c>
      <c r="E14" t="s">
        <v>13</v>
      </c>
      <c r="F14" s="1">
        <v>4</v>
      </c>
    </row>
    <row r="15" spans="1:6" x14ac:dyDescent="0.25">
      <c r="A15" t="s">
        <v>14</v>
      </c>
      <c r="B15" s="1">
        <v>2</v>
      </c>
      <c r="C15" s="1">
        <v>4</v>
      </c>
      <c r="E15" t="s">
        <v>14</v>
      </c>
      <c r="F15" s="1">
        <v>4</v>
      </c>
    </row>
    <row r="16" spans="1:6" x14ac:dyDescent="0.25">
      <c r="A16" t="s">
        <v>15</v>
      </c>
      <c r="B16" s="1">
        <v>2</v>
      </c>
      <c r="C16" s="1">
        <v>4</v>
      </c>
      <c r="E16" t="s">
        <v>15</v>
      </c>
      <c r="F16" s="1">
        <v>4</v>
      </c>
    </row>
    <row r="17" spans="1:6" x14ac:dyDescent="0.25">
      <c r="A17" t="s">
        <v>26</v>
      </c>
      <c r="B17" s="1">
        <v>4</v>
      </c>
      <c r="C17" s="1">
        <v>4</v>
      </c>
      <c r="E17" t="s">
        <v>26</v>
      </c>
      <c r="F17" s="1">
        <v>4</v>
      </c>
    </row>
    <row r="19" spans="1:6" x14ac:dyDescent="0.25">
      <c r="A19" t="s">
        <v>69</v>
      </c>
    </row>
    <row r="20" spans="1:6" x14ac:dyDescent="0.25">
      <c r="A20" t="s">
        <v>13</v>
      </c>
      <c r="B20" s="1">
        <v>2</v>
      </c>
      <c r="C20" s="1">
        <v>2</v>
      </c>
      <c r="E20" t="s">
        <v>13</v>
      </c>
    </row>
    <row r="21" spans="1:6" x14ac:dyDescent="0.25">
      <c r="A21" t="s">
        <v>18</v>
      </c>
      <c r="B21" s="1">
        <v>2</v>
      </c>
      <c r="C21" s="1">
        <v>2</v>
      </c>
      <c r="E21" t="s">
        <v>77</v>
      </c>
      <c r="F21" s="1">
        <v>4</v>
      </c>
    </row>
    <row r="22" spans="1:6" x14ac:dyDescent="0.25">
      <c r="A22" t="s">
        <v>19</v>
      </c>
      <c r="B22" s="1">
        <v>2</v>
      </c>
      <c r="C22" s="1">
        <v>2</v>
      </c>
      <c r="E22" t="s">
        <v>78</v>
      </c>
      <c r="F22" s="1">
        <v>4</v>
      </c>
    </row>
    <row r="23" spans="1:6" x14ac:dyDescent="0.25">
      <c r="A23" t="s">
        <v>20</v>
      </c>
      <c r="B23" s="1">
        <v>2</v>
      </c>
      <c r="C23" s="1">
        <v>2</v>
      </c>
    </row>
    <row r="24" spans="1:6" x14ac:dyDescent="0.25">
      <c r="A24" t="s">
        <v>21</v>
      </c>
      <c r="B24" s="1">
        <v>2</v>
      </c>
      <c r="C24" s="1">
        <v>2</v>
      </c>
      <c r="E24" t="s">
        <v>14</v>
      </c>
    </row>
    <row r="25" spans="1:6" x14ac:dyDescent="0.25">
      <c r="A25" t="s">
        <v>22</v>
      </c>
      <c r="E25" t="s">
        <v>77</v>
      </c>
      <c r="F25" s="1">
        <v>4</v>
      </c>
    </row>
    <row r="26" spans="1:6" x14ac:dyDescent="0.25">
      <c r="E26" t="s">
        <v>78</v>
      </c>
      <c r="F26" s="1">
        <v>4</v>
      </c>
    </row>
    <row r="27" spans="1:6" x14ac:dyDescent="0.25">
      <c r="A27" t="s">
        <v>14</v>
      </c>
    </row>
    <row r="28" spans="1:6" x14ac:dyDescent="0.25">
      <c r="A28" t="s">
        <v>24</v>
      </c>
      <c r="B28" s="1">
        <v>2</v>
      </c>
      <c r="C28" s="1">
        <v>2</v>
      </c>
      <c r="E28" t="s">
        <v>15</v>
      </c>
    </row>
    <row r="29" spans="1:6" x14ac:dyDescent="0.25">
      <c r="A29" t="s">
        <v>23</v>
      </c>
      <c r="B29" s="1">
        <v>2</v>
      </c>
      <c r="C29" s="1">
        <v>2</v>
      </c>
      <c r="E29" t="s">
        <v>79</v>
      </c>
      <c r="F29" s="1">
        <v>4</v>
      </c>
    </row>
    <row r="30" spans="1:6" x14ac:dyDescent="0.25">
      <c r="A30" t="s">
        <v>21</v>
      </c>
      <c r="B30" s="1">
        <v>2</v>
      </c>
      <c r="C30" s="1">
        <v>2</v>
      </c>
      <c r="E30" t="s">
        <v>80</v>
      </c>
      <c r="F30" s="1">
        <v>4</v>
      </c>
    </row>
    <row r="31" spans="1:6" x14ac:dyDescent="0.25">
      <c r="A31" t="s">
        <v>22</v>
      </c>
      <c r="B31" s="1">
        <v>2</v>
      </c>
      <c r="C31" s="1">
        <v>2</v>
      </c>
      <c r="E31" t="s">
        <v>78</v>
      </c>
      <c r="F31" s="1">
        <v>4</v>
      </c>
    </row>
    <row r="32" spans="1:6" x14ac:dyDescent="0.25">
      <c r="E32" t="s">
        <v>26</v>
      </c>
      <c r="F32" s="1">
        <v>4</v>
      </c>
    </row>
    <row r="33" spans="1:6" x14ac:dyDescent="0.25">
      <c r="A33" t="s">
        <v>15</v>
      </c>
    </row>
    <row r="34" spans="1:6" x14ac:dyDescent="0.25">
      <c r="A34" t="s">
        <v>71</v>
      </c>
      <c r="B34" s="1">
        <v>2</v>
      </c>
      <c r="C34" s="1">
        <v>2</v>
      </c>
      <c r="E34" s="43" t="s">
        <v>92</v>
      </c>
      <c r="F34" s="43"/>
    </row>
    <row r="35" spans="1:6" x14ac:dyDescent="0.25">
      <c r="A35" t="s">
        <v>72</v>
      </c>
      <c r="B35" s="1">
        <v>2</v>
      </c>
      <c r="C35" s="1">
        <v>2</v>
      </c>
      <c r="E35" s="43"/>
      <c r="F35" s="43"/>
    </row>
    <row r="36" spans="1:6" x14ac:dyDescent="0.25">
      <c r="A36" t="s">
        <v>73</v>
      </c>
      <c r="B36" s="1">
        <v>2</v>
      </c>
      <c r="C36" s="1">
        <v>2</v>
      </c>
      <c r="E36" s="43"/>
      <c r="F36" s="43"/>
    </row>
    <row r="37" spans="1:6" x14ac:dyDescent="0.25">
      <c r="A37" t="s">
        <v>74</v>
      </c>
      <c r="B37" s="1">
        <v>2</v>
      </c>
      <c r="C37" s="1">
        <v>2</v>
      </c>
      <c r="E37" s="43"/>
      <c r="F37" s="43"/>
    </row>
    <row r="38" spans="1:6" x14ac:dyDescent="0.25">
      <c r="A38" t="s">
        <v>22</v>
      </c>
      <c r="B38" s="1">
        <v>2</v>
      </c>
      <c r="C38" s="1">
        <v>2</v>
      </c>
    </row>
    <row r="40" spans="1:6" x14ac:dyDescent="0.25">
      <c r="A40" t="s">
        <v>75</v>
      </c>
    </row>
    <row r="41" spans="1:6" x14ac:dyDescent="0.25">
      <c r="A41" t="s">
        <v>76</v>
      </c>
      <c r="B41" s="1">
        <v>2</v>
      </c>
      <c r="C41" s="1">
        <v>2</v>
      </c>
    </row>
    <row r="43" spans="1:6" x14ac:dyDescent="0.25">
      <c r="A43" t="s">
        <v>88</v>
      </c>
      <c r="B43" s="1">
        <f>SUM(B5:B42)</f>
        <v>88</v>
      </c>
      <c r="C43" s="1">
        <f>SUM(C5:C41)</f>
        <v>106</v>
      </c>
      <c r="D43" s="1"/>
      <c r="E43" t="s">
        <v>88</v>
      </c>
      <c r="F43" s="1">
        <f>SUM(F5:F42)</f>
        <v>112</v>
      </c>
    </row>
    <row r="44" spans="1:6" x14ac:dyDescent="0.25">
      <c r="A44" t="s">
        <v>82</v>
      </c>
      <c r="B44" s="1">
        <f>COUNTA(B5:B41)</f>
        <v>26</v>
      </c>
      <c r="C44" s="1">
        <f>COUNTA(C5:C41)</f>
        <v>26</v>
      </c>
      <c r="D44" s="1"/>
      <c r="E44" t="s">
        <v>82</v>
      </c>
      <c r="F44" s="1">
        <f>COUNTA(F5:F41)</f>
        <v>20</v>
      </c>
    </row>
    <row r="46" spans="1:6" x14ac:dyDescent="0.25">
      <c r="B46" s="3">
        <f>B43*28.58*12</f>
        <v>30180.48</v>
      </c>
      <c r="C46" s="3">
        <f>C43*28.58*12</f>
        <v>36353.760000000002</v>
      </c>
      <c r="E46" t="s">
        <v>89</v>
      </c>
      <c r="F46" s="3">
        <f>F43*28.58*12</f>
        <v>38411.520000000004</v>
      </c>
    </row>
    <row r="48" spans="1:6" x14ac:dyDescent="0.25">
      <c r="A48" t="s">
        <v>90</v>
      </c>
      <c r="C48" s="3">
        <f>C46-B46</f>
        <v>6173.2800000000025</v>
      </c>
      <c r="F48" s="3">
        <f>F46-B46</f>
        <v>8231.0400000000045</v>
      </c>
    </row>
  </sheetData>
  <mergeCells count="1">
    <mergeCell ref="E34:F37"/>
  </mergeCells>
  <pageMargins left="0.7" right="0.7" top="0.75" bottom="0.75" header="0.3" footer="0.3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workbookViewId="0">
      <selection activeCell="D39" sqref="D39"/>
    </sheetView>
  </sheetViews>
  <sheetFormatPr defaultRowHeight="15" x14ac:dyDescent="0.25"/>
  <cols>
    <col min="1" max="1" width="19.42578125" customWidth="1"/>
    <col min="2" max="2" width="9.140625" style="1"/>
    <col min="3" max="4" width="9.140625" style="3"/>
  </cols>
  <sheetData>
    <row r="4" spans="1:4" x14ac:dyDescent="0.25">
      <c r="A4" t="s">
        <v>93</v>
      </c>
      <c r="B4" s="1">
        <v>8</v>
      </c>
      <c r="C4" s="3">
        <v>28.58</v>
      </c>
      <c r="D4" s="3">
        <f>B4*C4</f>
        <v>228.64</v>
      </c>
    </row>
    <row r="5" spans="1:4" x14ac:dyDescent="0.25">
      <c r="A5" t="s">
        <v>94</v>
      </c>
      <c r="D5" s="3">
        <v>65</v>
      </c>
    </row>
    <row r="7" spans="1:4" x14ac:dyDescent="0.25">
      <c r="D7" s="3">
        <f>SUM(D4:D6)</f>
        <v>293.64</v>
      </c>
    </row>
    <row r="8" spans="1:4" x14ac:dyDescent="0.25">
      <c r="A8" t="s">
        <v>95</v>
      </c>
      <c r="D8" s="3">
        <v>9</v>
      </c>
    </row>
    <row r="9" spans="1:4" x14ac:dyDescent="0.25">
      <c r="A9" t="s">
        <v>96</v>
      </c>
      <c r="D9" s="3">
        <v>12</v>
      </c>
    </row>
    <row r="10" spans="1:4" x14ac:dyDescent="0.25">
      <c r="A10" t="s">
        <v>97</v>
      </c>
      <c r="D10" s="3">
        <v>25</v>
      </c>
    </row>
    <row r="11" spans="1:4" x14ac:dyDescent="0.25">
      <c r="A11" t="s">
        <v>98</v>
      </c>
      <c r="D11" s="3">
        <v>5</v>
      </c>
    </row>
    <row r="12" spans="1:4" x14ac:dyDescent="0.25">
      <c r="D12" s="3">
        <f>D5-D8-D9-D10-D11</f>
        <v>14</v>
      </c>
    </row>
    <row r="14" spans="1:4" x14ac:dyDescent="0.25">
      <c r="D14" s="3">
        <f>D4+D5-D8-D9-D10-D11-D12</f>
        <v>228.64</v>
      </c>
    </row>
    <row r="16" spans="1:4" x14ac:dyDescent="0.25">
      <c r="D16" s="3">
        <f>D12+D14</f>
        <v>242.64</v>
      </c>
    </row>
    <row r="17" spans="1:4" x14ac:dyDescent="0.25">
      <c r="A17" t="s">
        <v>99</v>
      </c>
    </row>
    <row r="18" spans="1:4" x14ac:dyDescent="0.25">
      <c r="A18" t="s">
        <v>100</v>
      </c>
      <c r="B18" s="1">
        <v>8</v>
      </c>
      <c r="C18" s="3">
        <v>28.58</v>
      </c>
      <c r="D18" s="3">
        <f>B18*C18</f>
        <v>228.64</v>
      </c>
    </row>
    <row r="19" spans="1:4" x14ac:dyDescent="0.25">
      <c r="A19" t="s">
        <v>101</v>
      </c>
      <c r="B19" s="1">
        <v>1</v>
      </c>
      <c r="C19" s="3">
        <f>C18*1.5</f>
        <v>42.87</v>
      </c>
      <c r="D19" s="3">
        <f>B19*C19</f>
        <v>42.87</v>
      </c>
    </row>
    <row r="21" spans="1:4" x14ac:dyDescent="0.25">
      <c r="A21" t="s">
        <v>102</v>
      </c>
      <c r="D21" s="3">
        <v>10</v>
      </c>
    </row>
    <row r="23" spans="1:4" x14ac:dyDescent="0.25">
      <c r="D23" s="3">
        <f>D18+D19-D21</f>
        <v>261.51</v>
      </c>
    </row>
    <row r="25" spans="1:4" x14ac:dyDescent="0.25">
      <c r="D25" s="3">
        <f>D23-D16</f>
        <v>18.870000000000005</v>
      </c>
    </row>
    <row r="26" spans="1:4" x14ac:dyDescent="0.25">
      <c r="A26" t="s">
        <v>103</v>
      </c>
      <c r="B26" s="1">
        <v>30</v>
      </c>
    </row>
    <row r="27" spans="1:4" x14ac:dyDescent="0.25">
      <c r="B27" s="1">
        <f>B26*5</f>
        <v>150</v>
      </c>
      <c r="D27" s="3">
        <f>D25*B27</f>
        <v>2830.5000000000009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ArcelorMittal USA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Kegley, Todd</dc:creator>
  <cp:lastModifiedBy>Frantz, Kristy A</cp:lastModifiedBy>
  <cp:lastPrinted>2020-04-07T17:40:07Z</cp:lastPrinted>
  <dcterms:created xsi:type="dcterms:W3CDTF">2016-09-07T11:59:26Z</dcterms:created>
  <dcterms:modified xsi:type="dcterms:W3CDTF">2020-04-07T18:52:38Z</dcterms:modified>
</cp:coreProperties>
</file>